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480" yWindow="105" windowWidth="27795" windowHeight="12600" activeTab="0"/>
  </bookViews>
  <sheets>
    <sheet name="Sheet1" sheetId="2" r:id="rId1"/>
    <sheet name="Data" sheetId="1" r:id="rId2"/>
  </sheets>
  <definedNames/>
  <calcPr calcId="145621"/>
</workbook>
</file>

<file path=xl/sharedStrings.xml><?xml version="1.0" encoding="utf-8"?>
<sst xmlns="http://schemas.openxmlformats.org/spreadsheetml/2006/main" count="89" uniqueCount="41">
  <si>
    <t>R=2.5</t>
  </si>
  <si>
    <t xml:space="preserve"> V=0.0</t>
  </si>
  <si>
    <t xml:space="preserve"> V=0.2</t>
  </si>
  <si>
    <t xml:space="preserve"> V=0.4</t>
  </si>
  <si>
    <t xml:space="preserve"> V=1.0</t>
  </si>
  <si>
    <t>R=1.0</t>
  </si>
  <si>
    <t>R=0.4</t>
  </si>
  <si>
    <t>X</t>
  </si>
  <si>
    <t>Y</t>
  </si>
  <si>
    <t>a</t>
  </si>
  <si>
    <t>b</t>
  </si>
  <si>
    <t>E</t>
  </si>
  <si>
    <t>G_l</t>
  </si>
  <si>
    <t>G_w</t>
  </si>
  <si>
    <t>t_f</t>
  </si>
  <si>
    <t>gamma</t>
  </si>
  <si>
    <t>h</t>
  </si>
  <si>
    <t>q</t>
  </si>
  <si>
    <t>R</t>
  </si>
  <si>
    <t>b/a</t>
  </si>
  <si>
    <t>b/a=</t>
  </si>
  <si>
    <t>R=</t>
  </si>
  <si>
    <t>V=</t>
  </si>
  <si>
    <t>V</t>
  </si>
  <si>
    <t>K_1=</t>
  </si>
  <si>
    <t>@R</t>
  </si>
  <si>
    <t>@V</t>
  </si>
  <si>
    <t>@b/a</t>
  </si>
  <si>
    <t>d</t>
  </si>
  <si>
    <t>K_1</t>
  </si>
  <si>
    <t>Plate Long Dimension</t>
  </si>
  <si>
    <t>Plate Short Dimension</t>
  </si>
  <si>
    <t>Shear Modulus Long Direction</t>
  </si>
  <si>
    <t>Shear Modulus Short Direction</t>
  </si>
  <si>
    <t>Skin Elastic Modulus</t>
  </si>
  <si>
    <t>Skin Poisson's Ratio</t>
  </si>
  <si>
    <t>Skin Thickness</t>
  </si>
  <si>
    <t>Core Thickness</t>
  </si>
  <si>
    <t>Applied Pressure</t>
  </si>
  <si>
    <t>Center Deflection</t>
  </si>
  <si>
    <t>Interpolated Value of K_1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</si>
</sst>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1" fontId="0" fillId="0" borderId="12" xfId="0" applyNumberFormat="1" applyBorder="1"/>
    <xf numFmtId="0" fontId="0" fillId="33" borderId="0" xfId="0" applyFill="1"/>
    <xf numFmtId="0" fontId="0" fillId="0" borderId="0" xfId="0" applyAlignment="1">
      <alignment horizontal="right"/>
    </xf>
    <xf numFmtId="0" fontId="0" fillId="0" borderId="0" xfId="0" quotePrefix="1"/>
    <xf numFmtId="10" fontId="0" fillId="0" borderId="0" xfId="0" applyNumberFormat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Data!$A$1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 V=0.0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Data!$A$3:$A$13</c:f>
              <c:numCache/>
            </c:numRef>
          </c:xVal>
          <c:yVal>
            <c:numRef>
              <c:f>Data!$B$3:$B$13</c:f>
              <c:numCache/>
            </c:numRef>
          </c:yVal>
          <c:smooth val="1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 V=0.2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Data!$C$3:$C$13</c:f>
              <c:numCache/>
            </c:numRef>
          </c:xVal>
          <c:yVal>
            <c:numRef>
              <c:f>Data!$D$3:$D$13</c:f>
              <c:numCache/>
            </c:numRef>
          </c:yVal>
          <c:smooth val="1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 V=0.4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Data!$E$3:$E$13</c:f>
              <c:numCache/>
            </c:numRef>
          </c:xVal>
          <c:yVal>
            <c:numRef>
              <c:f>Data!$F$3:$F$13</c:f>
              <c:numCache/>
            </c:numRef>
          </c:yVal>
          <c:smooth val="1"/>
        </c:ser>
        <c:ser>
          <c:idx val="3"/>
          <c:order val="3"/>
          <c:tx>
            <c:strRef>
              <c:f>Data!$H$1</c:f>
              <c:strCache>
                <c:ptCount val="1"/>
                <c:pt idx="0">
                  <c:v> V=1.0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Data!$G$3:$G$13</c:f>
              <c:numCache/>
            </c:numRef>
          </c:xVal>
          <c:yVal>
            <c:numRef>
              <c:f>Data!$H$3:$H$13</c:f>
              <c:numCache/>
            </c:numRef>
          </c:yVal>
          <c:smooth val="1"/>
        </c:ser>
        <c:axId val="59504124"/>
        <c:axId val="65775069"/>
      </c:scatterChart>
      <c:valAx>
        <c:axId val="59504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75069"/>
        <c:crosses val="autoZero"/>
        <c:crossBetween val="midCat"/>
        <c:dispUnits/>
      </c:valAx>
      <c:valAx>
        <c:axId val="65775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412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Data!$A$15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 V=0.0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Data!$A$17:$A$27</c:f>
              <c:numCache/>
            </c:numRef>
          </c:xVal>
          <c:yVal>
            <c:numRef>
              <c:f>Data!$B$17:$B$27</c:f>
              <c:numCache/>
            </c:numRef>
          </c:yVal>
          <c:smooth val="1"/>
        </c:ser>
        <c:ser>
          <c:idx val="1"/>
          <c:order val="1"/>
          <c:tx>
            <c:strRef>
              <c:f>Data!$D$15</c:f>
              <c:strCache>
                <c:ptCount val="1"/>
                <c:pt idx="0">
                  <c:v> V=0.2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Data!$C$17:$C$27</c:f>
              <c:numCache/>
            </c:numRef>
          </c:xVal>
          <c:yVal>
            <c:numRef>
              <c:f>Data!$D$17:$D$27</c:f>
              <c:numCache/>
            </c:numRef>
          </c:yVal>
          <c:smooth val="1"/>
        </c:ser>
        <c:ser>
          <c:idx val="2"/>
          <c:order val="2"/>
          <c:tx>
            <c:strRef>
              <c:f>Data!$F$15</c:f>
              <c:strCache>
                <c:ptCount val="1"/>
                <c:pt idx="0">
                  <c:v> V=0.4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Data!$E$17:$E$27</c:f>
              <c:numCache/>
            </c:numRef>
          </c:xVal>
          <c:yVal>
            <c:numRef>
              <c:f>Data!$F$17:$F$26</c:f>
              <c:numCache/>
            </c:numRef>
          </c:yVal>
          <c:smooth val="1"/>
        </c:ser>
        <c:ser>
          <c:idx val="3"/>
          <c:order val="3"/>
          <c:tx>
            <c:strRef>
              <c:f>Data!$H$15</c:f>
              <c:strCache>
                <c:ptCount val="1"/>
                <c:pt idx="0">
                  <c:v> V=1.0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Data!$G$17:$G$27</c:f>
              <c:numCache/>
            </c:numRef>
          </c:xVal>
          <c:yVal>
            <c:numRef>
              <c:f>Data!$H$17:$H$27</c:f>
              <c:numCache/>
            </c:numRef>
          </c:yVal>
          <c:smooth val="1"/>
        </c:ser>
        <c:axId val="55104710"/>
        <c:axId val="26180343"/>
      </c:scatterChart>
      <c:valAx>
        <c:axId val="55104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80343"/>
        <c:crosses val="autoZero"/>
        <c:crossBetween val="midCat"/>
        <c:dispUnits/>
      </c:valAx>
      <c:valAx>
        <c:axId val="26180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Data!$A$29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Data!$B$29</c:f>
              <c:strCache>
                <c:ptCount val="1"/>
                <c:pt idx="0">
                  <c:v> V=0.0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Data!$A$31:$A$41</c:f>
              <c:numCache/>
            </c:numRef>
          </c:xVal>
          <c:yVal>
            <c:numRef>
              <c:f>Data!$B$31:$B$41</c:f>
              <c:numCache/>
            </c:numRef>
          </c:yVal>
          <c:smooth val="1"/>
        </c:ser>
        <c:ser>
          <c:idx val="1"/>
          <c:order val="1"/>
          <c:tx>
            <c:strRef>
              <c:f>Data!$D$29</c:f>
              <c:strCache>
                <c:ptCount val="1"/>
                <c:pt idx="0">
                  <c:v> V=0.2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Data!$C$31:$C$41</c:f>
              <c:numCache/>
            </c:numRef>
          </c:xVal>
          <c:yVal>
            <c:numRef>
              <c:f>Data!$D$31:$D$41</c:f>
              <c:numCache/>
            </c:numRef>
          </c:yVal>
          <c:smooth val="1"/>
        </c:ser>
        <c:ser>
          <c:idx val="2"/>
          <c:order val="2"/>
          <c:tx>
            <c:strRef>
              <c:f>Data!$F$29</c:f>
              <c:strCache>
                <c:ptCount val="1"/>
                <c:pt idx="0">
                  <c:v> V=0.4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Data!$E$31:$E$41</c:f>
              <c:numCache/>
            </c:numRef>
          </c:xVal>
          <c:yVal>
            <c:numRef>
              <c:f>Data!$F$31:$F$41</c:f>
              <c:numCache/>
            </c:numRef>
          </c:yVal>
          <c:smooth val="1"/>
        </c:ser>
        <c:ser>
          <c:idx val="3"/>
          <c:order val="3"/>
          <c:tx>
            <c:strRef>
              <c:f>Data!$H$29</c:f>
              <c:strCache>
                <c:ptCount val="1"/>
                <c:pt idx="0">
                  <c:v> V=1.0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Data!$G$31:$G$41</c:f>
              <c:numCache/>
            </c:numRef>
          </c:xVal>
          <c:yVal>
            <c:numRef>
              <c:f>Data!$H$31:$H$41</c:f>
              <c:numCache/>
            </c:numRef>
          </c:yVal>
          <c:smooth val="1"/>
        </c:ser>
        <c:axId val="34296496"/>
        <c:axId val="40233009"/>
      </c:scatterChart>
      <c:valAx>
        <c:axId val="34296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33009"/>
        <c:crosses val="autoZero"/>
        <c:crossBetween val="midCat"/>
        <c:dispUnits/>
      </c:valAx>
      <c:valAx>
        <c:axId val="40233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57150</xdr:rowOff>
    </xdr:from>
    <xdr:to>
      <xdr:col>16</xdr:col>
      <xdr:colOff>447675</xdr:colOff>
      <xdr:row>22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7150"/>
          <a:ext cx="6819900" cy="422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15</xdr:col>
      <xdr:colOff>333375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4905375" y="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14</xdr:row>
      <xdr:rowOff>0</xdr:rowOff>
    </xdr:from>
    <xdr:to>
      <xdr:col>15</xdr:col>
      <xdr:colOff>323850</xdr:colOff>
      <xdr:row>27</xdr:row>
      <xdr:rowOff>9525</xdr:rowOff>
    </xdr:to>
    <xdr:graphicFrame macro="">
      <xdr:nvGraphicFramePr>
        <xdr:cNvPr id="3" name="Chart 2"/>
        <xdr:cNvGraphicFramePr/>
      </xdr:nvGraphicFramePr>
      <xdr:xfrm>
        <a:off x="4924425" y="2686050"/>
        <a:ext cx="454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28</xdr:row>
      <xdr:rowOff>9525</xdr:rowOff>
    </xdr:from>
    <xdr:to>
      <xdr:col>15</xdr:col>
      <xdr:colOff>314325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4895850" y="5381625"/>
        <a:ext cx="45624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438150</xdr:colOff>
      <xdr:row>0</xdr:row>
      <xdr:rowOff>9525</xdr:rowOff>
    </xdr:from>
    <xdr:to>
      <xdr:col>20</xdr:col>
      <xdr:colOff>152400</xdr:colOff>
      <xdr:row>13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9525"/>
          <a:ext cx="2762250" cy="2562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581025</xdr:colOff>
      <xdr:row>14</xdr:row>
      <xdr:rowOff>9525</xdr:rowOff>
    </xdr:from>
    <xdr:to>
      <xdr:col>22</xdr:col>
      <xdr:colOff>390525</xdr:colOff>
      <xdr:row>27</xdr:row>
      <xdr:rowOff>38100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2695575"/>
          <a:ext cx="4076700" cy="2514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542925</xdr:colOff>
      <xdr:row>27</xdr:row>
      <xdr:rowOff>180975</xdr:rowOff>
    </xdr:from>
    <xdr:to>
      <xdr:col>24</xdr:col>
      <xdr:colOff>495300</xdr:colOff>
      <xdr:row>40</xdr:row>
      <xdr:rowOff>190500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5353050"/>
          <a:ext cx="5438775" cy="2495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2"/>
  <sheetViews>
    <sheetView tabSelected="1" workbookViewId="0" topLeftCell="A1">
      <selection activeCell="B1" sqref="B1"/>
    </sheetView>
  </sheetViews>
  <sheetFormatPr defaultColWidth="9.140625" defaultRowHeight="15"/>
  <sheetData>
    <row r="1" spans="1:3" ht="15">
      <c r="A1" t="s">
        <v>9</v>
      </c>
      <c r="B1" s="8">
        <f>12.9903810567666*2</f>
        <v>25.9807621135332</v>
      </c>
      <c r="C1" t="s">
        <v>30</v>
      </c>
    </row>
    <row r="2" spans="1:3" ht="15">
      <c r="A2" t="s">
        <v>10</v>
      </c>
      <c r="B2" s="8">
        <v>10</v>
      </c>
      <c r="C2" t="s">
        <v>31</v>
      </c>
    </row>
    <row r="4" spans="1:2" ht="15">
      <c r="A4" t="s">
        <v>19</v>
      </c>
      <c r="B4">
        <f>B2/B1</f>
        <v>0.3849001794597499</v>
      </c>
    </row>
    <row r="6" spans="1:3" ht="15">
      <c r="A6" t="s">
        <v>12</v>
      </c>
      <c r="B6" s="8">
        <v>15000</v>
      </c>
      <c r="C6" t="s">
        <v>32</v>
      </c>
    </row>
    <row r="7" spans="1:3" ht="15">
      <c r="A7" t="s">
        <v>13</v>
      </c>
      <c r="B7" s="8">
        <v>32000</v>
      </c>
      <c r="C7" t="s">
        <v>33</v>
      </c>
    </row>
    <row r="9" spans="1:2" ht="15">
      <c r="A9" t="s">
        <v>18</v>
      </c>
      <c r="B9">
        <f>B6/B7</f>
        <v>0.46875</v>
      </c>
    </row>
    <row r="11" spans="1:3" ht="15">
      <c r="A11" t="s">
        <v>11</v>
      </c>
      <c r="B11" s="8">
        <v>10000000</v>
      </c>
      <c r="C11" t="s">
        <v>34</v>
      </c>
    </row>
    <row r="12" spans="1:3" ht="15">
      <c r="A12" t="s">
        <v>15</v>
      </c>
      <c r="B12" s="8">
        <v>0.3</v>
      </c>
      <c r="C12" t="s">
        <v>35</v>
      </c>
    </row>
    <row r="13" spans="1:3" ht="15">
      <c r="A13" t="s">
        <v>14</v>
      </c>
      <c r="B13" s="8">
        <v>0.02</v>
      </c>
      <c r="C13" t="s">
        <v>36</v>
      </c>
    </row>
    <row r="14" spans="1:3" ht="15">
      <c r="A14" t="s">
        <v>16</v>
      </c>
      <c r="B14" s="8">
        <v>0.5</v>
      </c>
      <c r="C14" t="s">
        <v>37</v>
      </c>
    </row>
    <row r="15" spans="1:3" ht="15">
      <c r="A15" t="s">
        <v>17</v>
      </c>
      <c r="B15" s="8">
        <v>10</v>
      </c>
      <c r="C15" t="s">
        <v>38</v>
      </c>
    </row>
    <row r="17" spans="1:2" ht="15">
      <c r="A17" t="s">
        <v>23</v>
      </c>
      <c r="B17">
        <f>(PI()^2*B11*B13*B14)/(2*B2^2*B7*(1-B12^2))</f>
        <v>0.1694643612824409</v>
      </c>
    </row>
    <row r="19" spans="1:7" ht="15">
      <c r="A19" t="s">
        <v>29</v>
      </c>
      <c r="B19">
        <f>Data!G46</f>
        <v>0.016664534124641254</v>
      </c>
      <c r="F19" s="15"/>
      <c r="G19" s="15"/>
    </row>
    <row r="21" spans="1:7" ht="15">
      <c r="A21" t="s">
        <v>28</v>
      </c>
      <c r="B21" s="13">
        <f>(2*B19*B15*B2^4*(1-B12^2))/(B11*B13*B14^2)</f>
        <v>0.06065890421369416</v>
      </c>
      <c r="C21" t="s">
        <v>39</v>
      </c>
      <c r="D21" s="12"/>
      <c r="F21" s="11"/>
      <c r="G21" s="11"/>
    </row>
    <row r="42" ht="15">
      <c r="G42">
        <v>0</v>
      </c>
    </row>
  </sheetData>
  <mergeCells count="1">
    <mergeCell ref="F19:G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1"/>
  <sheetViews>
    <sheetView workbookViewId="0" topLeftCell="A1">
      <selection activeCell="F51" sqref="F51"/>
    </sheetView>
  </sheetViews>
  <sheetFormatPr defaultColWidth="9.140625" defaultRowHeight="15"/>
  <sheetData>
    <row r="1" spans="1:8" ht="15">
      <c r="A1" s="1" t="s">
        <v>6</v>
      </c>
      <c r="B1" s="2" t="s">
        <v>1</v>
      </c>
      <c r="C1" s="1" t="s">
        <v>6</v>
      </c>
      <c r="D1" s="2" t="s">
        <v>2</v>
      </c>
      <c r="E1" s="1" t="s">
        <v>6</v>
      </c>
      <c r="F1" s="2" t="s">
        <v>3</v>
      </c>
      <c r="G1" s="1" t="s">
        <v>6</v>
      </c>
      <c r="H1" s="2" t="s">
        <v>4</v>
      </c>
    </row>
    <row r="2" spans="1:8" ht="15">
      <c r="A2" s="3" t="s">
        <v>7</v>
      </c>
      <c r="B2" s="4" t="s">
        <v>8</v>
      </c>
      <c r="C2" s="3" t="s">
        <v>7</v>
      </c>
      <c r="D2" s="4" t="s">
        <v>8</v>
      </c>
      <c r="E2" s="3" t="s">
        <v>7</v>
      </c>
      <c r="F2" s="4" t="s">
        <v>8</v>
      </c>
      <c r="G2" s="3" t="s">
        <v>7</v>
      </c>
      <c r="H2" s="4" t="s">
        <v>8</v>
      </c>
    </row>
    <row r="3" spans="1:8" ht="15">
      <c r="A3" s="3">
        <v>0.000716845878136224</v>
      </c>
      <c r="B3" s="4">
        <v>0.0135167464114832</v>
      </c>
      <c r="C3" s="3">
        <v>0.00071684587813621</v>
      </c>
      <c r="D3" s="4">
        <v>0.0192583732057416</v>
      </c>
      <c r="E3" s="3">
        <v>0.00071684587813621</v>
      </c>
      <c r="F3" s="4">
        <v>0.0252870813397129</v>
      </c>
      <c r="G3" s="3">
        <v>0.00071684587813621</v>
      </c>
      <c r="H3" s="4">
        <v>0.0442703349282296</v>
      </c>
    </row>
    <row r="4" spans="1:8" ht="15">
      <c r="A4" s="3">
        <v>0.10179211469534</v>
      </c>
      <c r="B4" s="4">
        <v>0.0135167464114832</v>
      </c>
      <c r="C4" s="3">
        <v>0.0946236559139785</v>
      </c>
      <c r="D4" s="4">
        <v>0.0192583732057416</v>
      </c>
      <c r="E4" s="3">
        <v>0.0989247311827957</v>
      </c>
      <c r="F4" s="4">
        <v>0.0252870813397129</v>
      </c>
      <c r="G4" s="3">
        <v>0.0960573476702509</v>
      </c>
      <c r="H4" s="4">
        <v>0.0442703349282296</v>
      </c>
    </row>
    <row r="5" spans="1:8" ht="15">
      <c r="A5" s="3">
        <v>0.199999999999999</v>
      </c>
      <c r="B5" s="4">
        <v>0.0135167464114832</v>
      </c>
      <c r="C5" s="3">
        <v>0.199999999999999</v>
      </c>
      <c r="D5" s="4">
        <v>0.0192583732057416</v>
      </c>
      <c r="E5" s="3">
        <v>0.2</v>
      </c>
      <c r="F5" s="4">
        <v>0.0252870813397129</v>
      </c>
      <c r="G5" s="3">
        <v>0.2</v>
      </c>
      <c r="H5" s="4">
        <v>0.0442703349282296</v>
      </c>
    </row>
    <row r="6" spans="1:8" ht="15">
      <c r="A6" s="3">
        <v>0.303942652329749</v>
      </c>
      <c r="B6" s="4">
        <v>0.0131937799043062</v>
      </c>
      <c r="C6" s="3">
        <v>0.306810035842294</v>
      </c>
      <c r="D6" s="4">
        <v>0.0187918660287081</v>
      </c>
      <c r="E6" s="3">
        <v>0.311111111111111</v>
      </c>
      <c r="F6" s="4">
        <v>0.0246052631578947</v>
      </c>
      <c r="G6" s="3">
        <v>0.308243727598566</v>
      </c>
      <c r="H6" s="4">
        <v>0.0431937799043062</v>
      </c>
    </row>
    <row r="7" spans="1:8" ht="15">
      <c r="A7" s="3">
        <v>0.400716845878136</v>
      </c>
      <c r="B7" s="4">
        <v>0.0123325358851674</v>
      </c>
      <c r="C7" s="3">
        <v>0.401433691756272</v>
      </c>
      <c r="D7" s="4">
        <v>0.0176435406698564</v>
      </c>
      <c r="E7" s="3">
        <v>0.401433691756272</v>
      </c>
      <c r="F7" s="4">
        <v>0.023133971291866</v>
      </c>
      <c r="G7" s="3">
        <v>0.401433691756272</v>
      </c>
      <c r="H7" s="4">
        <v>0.0407535885167464</v>
      </c>
    </row>
    <row r="8" spans="1:8" ht="15">
      <c r="A8" s="3">
        <v>0.510394265232974</v>
      </c>
      <c r="B8" s="4">
        <v>0.0110047846889952</v>
      </c>
      <c r="C8" s="3">
        <v>0.509677419354838</v>
      </c>
      <c r="D8" s="4">
        <v>0.0157416267942583</v>
      </c>
      <c r="E8" s="3">
        <v>0.500358422939068</v>
      </c>
      <c r="F8" s="4">
        <v>0.020944976076555</v>
      </c>
      <c r="G8" s="3">
        <v>0.503225806451612</v>
      </c>
      <c r="H8" s="4">
        <v>0.0369497607655502</v>
      </c>
    </row>
    <row r="9" spans="1:8" ht="15">
      <c r="A9" s="3">
        <v>0.6</v>
      </c>
      <c r="B9" s="4">
        <v>0.00967703349282296</v>
      </c>
      <c r="C9" s="3">
        <v>0.6</v>
      </c>
      <c r="D9" s="4">
        <v>0.0139114832535885</v>
      </c>
      <c r="E9" s="3">
        <v>0.6</v>
      </c>
      <c r="F9" s="4">
        <v>0.0183253588516746</v>
      </c>
      <c r="G9" s="3">
        <v>0.6</v>
      </c>
      <c r="H9" s="4">
        <v>0.0325358851674641</v>
      </c>
    </row>
    <row r="10" spans="1:8" ht="15">
      <c r="A10" s="3">
        <v>0.715412186379928</v>
      </c>
      <c r="B10" s="4">
        <v>0.00788277511961722</v>
      </c>
      <c r="C10" s="3">
        <v>0.702508960573476</v>
      </c>
      <c r="D10" s="4">
        <v>0.0117224880382775</v>
      </c>
      <c r="E10" s="3">
        <v>0.702508960573476</v>
      </c>
      <c r="F10" s="4">
        <v>0.0154904306220095</v>
      </c>
      <c r="G10" s="3">
        <v>0.709677419354838</v>
      </c>
      <c r="H10" s="4">
        <v>0.027188995215311</v>
      </c>
    </row>
    <row r="11" spans="1:8" ht="15">
      <c r="A11" s="3">
        <v>0.8</v>
      </c>
      <c r="B11" s="4">
        <v>0.00659090909090908</v>
      </c>
      <c r="C11" s="3">
        <v>0.8</v>
      </c>
      <c r="D11" s="4">
        <v>0.00974880382775119</v>
      </c>
      <c r="E11" s="3">
        <v>0.8</v>
      </c>
      <c r="F11" s="4">
        <v>0.0129425837320574</v>
      </c>
      <c r="G11" s="3">
        <v>0.8</v>
      </c>
      <c r="H11" s="4">
        <v>0.0228110047846889</v>
      </c>
    </row>
    <row r="12" spans="1:8" ht="15">
      <c r="A12" s="3">
        <v>0.912544802867383</v>
      </c>
      <c r="B12" s="4">
        <v>0.00511961722488038</v>
      </c>
      <c r="C12" s="3">
        <v>0.913978494623656</v>
      </c>
      <c r="D12" s="4">
        <v>0.00791866028708133</v>
      </c>
      <c r="E12" s="3">
        <v>0.914695340501792</v>
      </c>
      <c r="F12" s="4">
        <v>0.0104665071770334</v>
      </c>
      <c r="G12" s="3">
        <v>0.897491039426523</v>
      </c>
      <c r="H12" s="4">
        <v>0.0185406698564593</v>
      </c>
    </row>
    <row r="13" spans="1:8" ht="15.75" thickBot="1">
      <c r="A13" s="5">
        <v>0.999283154121863</v>
      </c>
      <c r="B13" s="6">
        <v>0.00425837320574162</v>
      </c>
      <c r="C13" s="5">
        <v>0.998566308243727</v>
      </c>
      <c r="D13" s="6">
        <v>0.00702153110047847</v>
      </c>
      <c r="E13" s="5">
        <v>0.998566308243727</v>
      </c>
      <c r="F13" s="6">
        <v>0.00928229665071769</v>
      </c>
      <c r="G13" s="5">
        <v>0.998566308243727</v>
      </c>
      <c r="H13" s="6">
        <v>0.015023923444976</v>
      </c>
    </row>
    <row r="14" ht="15.75" thickBot="1"/>
    <row r="15" spans="1:8" ht="15">
      <c r="A15" s="1" t="s">
        <v>5</v>
      </c>
      <c r="B15" s="2" t="s">
        <v>1</v>
      </c>
      <c r="C15" s="1" t="s">
        <v>5</v>
      </c>
      <c r="D15" s="2" t="s">
        <v>2</v>
      </c>
      <c r="E15" s="1" t="s">
        <v>5</v>
      </c>
      <c r="F15" s="2" t="s">
        <v>3</v>
      </c>
      <c r="G15" s="1" t="s">
        <v>5</v>
      </c>
      <c r="H15" s="2" t="s">
        <v>4</v>
      </c>
    </row>
    <row r="16" spans="1:8" ht="15">
      <c r="A16" s="3" t="s">
        <v>7</v>
      </c>
      <c r="B16" s="4" t="s">
        <v>8</v>
      </c>
      <c r="C16" s="3" t="s">
        <v>7</v>
      </c>
      <c r="D16" s="4" t="s">
        <v>8</v>
      </c>
      <c r="E16" s="3" t="s">
        <v>7</v>
      </c>
      <c r="F16" s="4" t="s">
        <v>8</v>
      </c>
      <c r="G16" s="3" t="s">
        <v>7</v>
      </c>
      <c r="H16" s="4" t="s">
        <v>8</v>
      </c>
    </row>
    <row r="17" spans="1:8" ht="15">
      <c r="A17" s="3">
        <v>0.000258887469675034</v>
      </c>
      <c r="B17" s="4">
        <v>0.0129916364570547</v>
      </c>
      <c r="C17" s="3">
        <v>0.000258887469675034</v>
      </c>
      <c r="D17" s="4">
        <v>0.0154479490765849</v>
      </c>
      <c r="E17" s="3">
        <v>-0.000228026711700524</v>
      </c>
      <c r="F17" s="4">
        <v>0.018463620015414</v>
      </c>
      <c r="G17" s="3">
        <v>0.000258887469675034</v>
      </c>
      <c r="H17" s="4">
        <v>0.0259298375817086</v>
      </c>
    </row>
    <row r="18" spans="1:8" ht="15">
      <c r="A18" s="3">
        <v>0.0932594961124017</v>
      </c>
      <c r="B18" s="4">
        <v>0.0129916364570547</v>
      </c>
      <c r="C18" s="3">
        <v>0.098128637926157</v>
      </c>
      <c r="D18" s="4">
        <v>0.0154722690035109</v>
      </c>
      <c r="E18" s="3">
        <v>0.0952071528379038</v>
      </c>
      <c r="F18" s="4">
        <v>0.018463620015414</v>
      </c>
      <c r="G18" s="3">
        <v>0.0922856677496506</v>
      </c>
      <c r="H18" s="4">
        <v>0.0259541575086347</v>
      </c>
    </row>
    <row r="19" spans="1:8" ht="15">
      <c r="A19" s="3">
        <v>0.199406787652267</v>
      </c>
      <c r="B19" s="4">
        <v>0.0129673165301287</v>
      </c>
      <c r="C19" s="3">
        <v>0.199406787652267</v>
      </c>
      <c r="D19" s="4">
        <v>0.0154722690035109</v>
      </c>
      <c r="E19" s="3">
        <v>0.199406787652267</v>
      </c>
      <c r="F19" s="4">
        <v>0.018463620015414</v>
      </c>
      <c r="G19" s="3">
        <v>0.199406787652267</v>
      </c>
      <c r="H19" s="4">
        <v>0.0259541575086347</v>
      </c>
    </row>
    <row r="20" spans="1:8" ht="15">
      <c r="A20" s="3">
        <v>0.296789623927374</v>
      </c>
      <c r="B20" s="4">
        <v>0.0126997973339422</v>
      </c>
      <c r="C20" s="3">
        <v>0.300684937378378</v>
      </c>
      <c r="D20" s="4">
        <v>0.0151317900265464</v>
      </c>
      <c r="E20" s="3">
        <v>0.299711109015627</v>
      </c>
      <c r="F20" s="4">
        <v>0.0181231410384494</v>
      </c>
      <c r="G20" s="3">
        <v>0.305554079192133</v>
      </c>
      <c r="H20" s="4">
        <v>0.0253704792624097</v>
      </c>
    </row>
    <row r="21" spans="1:8" ht="15">
      <c r="A21" s="3">
        <v>0.400502344560362</v>
      </c>
      <c r="B21" s="4">
        <v>0.0118729198184568</v>
      </c>
      <c r="C21" s="3">
        <v>0.400502344560362</v>
      </c>
      <c r="D21" s="4">
        <v>0.0142076328033568</v>
      </c>
      <c r="E21" s="3">
        <v>0.400502344560362</v>
      </c>
      <c r="F21" s="4">
        <v>0.0171503439614078</v>
      </c>
      <c r="G21" s="3">
        <v>0.400502344560362</v>
      </c>
      <c r="H21" s="4">
        <v>0.0240328832814774</v>
      </c>
    </row>
    <row r="22" spans="1:8" ht="15">
      <c r="A22" s="3">
        <v>0.499345923379595</v>
      </c>
      <c r="B22" s="4">
        <v>0.0107542031798589</v>
      </c>
      <c r="C22" s="3">
        <v>0.501293580105098</v>
      </c>
      <c r="D22" s="4">
        <v>0.0128943567493506</v>
      </c>
      <c r="E22" s="3">
        <v>0.502267408467849</v>
      </c>
      <c r="F22" s="4">
        <v>0.0157397881996974</v>
      </c>
      <c r="G22" s="3">
        <v>0.5032412368306</v>
      </c>
      <c r="H22" s="4">
        <v>0.0219413695658379</v>
      </c>
    </row>
    <row r="23" spans="1:8" ht="15">
      <c r="A23" s="3">
        <v>0.59916333056158</v>
      </c>
      <c r="B23" s="4">
        <v>0.0093436474181486</v>
      </c>
      <c r="C23" s="3">
        <v>0.59916333056158</v>
      </c>
      <c r="D23" s="4">
        <v>0.0113378814260839</v>
      </c>
      <c r="E23" s="3">
        <v>0.59916333056158</v>
      </c>
      <c r="F23" s="4">
        <v>0.0141103530956526</v>
      </c>
      <c r="G23" s="3">
        <v>0.59916333056158</v>
      </c>
      <c r="H23" s="4">
        <v>0.0196066565809379</v>
      </c>
    </row>
    <row r="24" spans="1:8" ht="15">
      <c r="A24" s="3">
        <v>0.701902222831817</v>
      </c>
      <c r="B24" s="4">
        <v>0.00788445180258613</v>
      </c>
      <c r="C24" s="3">
        <v>0.700928394469066</v>
      </c>
      <c r="D24" s="4">
        <v>0.00963548654126109</v>
      </c>
      <c r="E24" s="3">
        <v>0.702876051194568</v>
      </c>
      <c r="F24" s="4">
        <v>0.0122863585761995</v>
      </c>
      <c r="G24" s="3">
        <v>0.699954566106315</v>
      </c>
      <c r="H24" s="4">
        <v>0.0171260240344817</v>
      </c>
    </row>
    <row r="25" spans="1:8" ht="15">
      <c r="A25" s="3">
        <v>0.799771973288299</v>
      </c>
      <c r="B25" s="4">
        <v>0.0064495761139497</v>
      </c>
      <c r="C25" s="3">
        <v>0.799771973288299</v>
      </c>
      <c r="D25" s="4">
        <v>0.00800605143721633</v>
      </c>
      <c r="E25" s="3">
        <v>0.799771973288299</v>
      </c>
      <c r="F25" s="4">
        <v>0.0105839636913767</v>
      </c>
      <c r="G25" s="3">
        <v>0.800258887469675</v>
      </c>
      <c r="H25" s="4">
        <v>0.0146940313418776</v>
      </c>
    </row>
    <row r="26" spans="1:8" ht="15">
      <c r="A26" s="3">
        <v>0.904458522284039</v>
      </c>
      <c r="B26" s="4">
        <v>0.00516061998686951</v>
      </c>
      <c r="C26" s="3">
        <v>0.907380007372292</v>
      </c>
      <c r="D26" s="4">
        <v>0.00647389604087573</v>
      </c>
      <c r="E26" s="3">
        <v>0.902510865558536</v>
      </c>
      <c r="F26" s="4">
        <v>0.0089302086604059</v>
      </c>
      <c r="G26" s="3">
        <v>0.906406179009541</v>
      </c>
      <c r="H26" s="4">
        <v>0.012553877772386</v>
      </c>
    </row>
    <row r="27" spans="1:8" ht="15.75" thickBot="1">
      <c r="A27" s="5">
        <v>0.999893701833643</v>
      </c>
      <c r="B27" s="6">
        <v>0.00423646276367995</v>
      </c>
      <c r="C27" s="5">
        <v>0.999893701833643</v>
      </c>
      <c r="D27" s="6">
        <v>0.00547677903690805</v>
      </c>
      <c r="E27" s="5">
        <v>0.997946045108141</v>
      </c>
      <c r="F27" s="6">
        <v>0.00773853224102987</v>
      </c>
      <c r="G27" s="5">
        <v>0.99697221674539</v>
      </c>
      <c r="H27" s="6">
        <v>0.0112406017183798</v>
      </c>
    </row>
    <row r="28" ht="15.75" thickBot="1"/>
    <row r="29" spans="1:8" ht="15">
      <c r="A29" s="1" t="s">
        <v>0</v>
      </c>
      <c r="B29" s="2" t="s">
        <v>1</v>
      </c>
      <c r="C29" s="1" t="s">
        <v>0</v>
      </c>
      <c r="D29" s="2" t="s">
        <v>2</v>
      </c>
      <c r="E29" s="1" t="s">
        <v>8</v>
      </c>
      <c r="F29" s="2" t="s">
        <v>3</v>
      </c>
      <c r="G29" s="1" t="s">
        <v>8</v>
      </c>
      <c r="H29" s="2" t="s">
        <v>4</v>
      </c>
    </row>
    <row r="30" spans="1:8" ht="15">
      <c r="A30" s="3" t="s">
        <v>7</v>
      </c>
      <c r="B30" s="4" t="s">
        <v>8</v>
      </c>
      <c r="C30" s="3" t="s">
        <v>7</v>
      </c>
      <c r="D30" s="4" t="s">
        <v>8</v>
      </c>
      <c r="E30" s="3" t="s">
        <v>7</v>
      </c>
      <c r="F30" s="4" t="s">
        <v>8</v>
      </c>
      <c r="G30" s="3" t="s">
        <v>7</v>
      </c>
      <c r="H30" s="4" t="s">
        <v>8</v>
      </c>
    </row>
    <row r="31" spans="1:8" ht="15">
      <c r="A31" s="3">
        <v>0</v>
      </c>
      <c r="B31" s="4">
        <v>0.0127044025157232</v>
      </c>
      <c r="C31" s="3">
        <v>0</v>
      </c>
      <c r="D31" s="4">
        <v>0.0136897274633123</v>
      </c>
      <c r="E31" s="3">
        <v>0.000419991600167979</v>
      </c>
      <c r="F31" s="4">
        <v>0.0149685534591194</v>
      </c>
      <c r="G31" s="7">
        <v>-2.77555756156289E-17</v>
      </c>
      <c r="H31" s="4">
        <v>0.0181761006289308</v>
      </c>
    </row>
    <row r="32" spans="1:8" ht="15">
      <c r="A32" s="3">
        <v>0.0970180596388071</v>
      </c>
      <c r="B32" s="4">
        <v>0.0127253668763102</v>
      </c>
      <c r="C32" s="3">
        <v>0.0970180596388071</v>
      </c>
      <c r="D32" s="4">
        <v>0.0137316561844863</v>
      </c>
      <c r="E32" s="3">
        <v>0.0953380932381352</v>
      </c>
      <c r="F32" s="4">
        <v>0.0149475890985324</v>
      </c>
      <c r="G32" s="3">
        <v>0.102057958840823</v>
      </c>
      <c r="H32" s="4">
        <v>0.0181970649895178</v>
      </c>
    </row>
    <row r="33" spans="1:8" ht="15">
      <c r="A33" s="3">
        <v>0.199496010079798</v>
      </c>
      <c r="B33" s="4">
        <v>0.0127044025157232</v>
      </c>
      <c r="C33" s="3">
        <v>0.199496010079798</v>
      </c>
      <c r="D33" s="4">
        <v>0.0136897274633123</v>
      </c>
      <c r="E33" s="3">
        <v>0.199916001679966</v>
      </c>
      <c r="F33" s="4">
        <v>0.0149475890985324</v>
      </c>
      <c r="G33" s="3">
        <v>0.199496010079798</v>
      </c>
      <c r="H33" s="4">
        <v>0.0181761006289308</v>
      </c>
    </row>
    <row r="34" spans="1:8" ht="15">
      <c r="A34" s="3">
        <v>0.301133977320453</v>
      </c>
      <c r="B34" s="4">
        <v>0.0123899371069182</v>
      </c>
      <c r="C34" s="3">
        <v>0.298614027719445</v>
      </c>
      <c r="D34" s="4">
        <v>0.0134171907756813</v>
      </c>
      <c r="E34" s="3">
        <v>0.299454010919781</v>
      </c>
      <c r="F34" s="4">
        <v>0.0146540880503144</v>
      </c>
      <c r="G34" s="3">
        <v>0.302813943721125</v>
      </c>
      <c r="H34" s="4">
        <v>0.0178616352201257</v>
      </c>
    </row>
    <row r="35" spans="1:8" ht="15">
      <c r="A35" s="3">
        <v>0.4002519949601</v>
      </c>
      <c r="B35" s="4">
        <v>0.0115513626834381</v>
      </c>
      <c r="C35" s="3">
        <v>0.400671986560268</v>
      </c>
      <c r="D35" s="4">
        <v>0.0125786163522012</v>
      </c>
      <c r="E35" s="3">
        <v>0.400671986560268</v>
      </c>
      <c r="F35" s="4">
        <v>0.0138155136268343</v>
      </c>
      <c r="G35" s="3">
        <v>0.400671986560268</v>
      </c>
      <c r="H35" s="4">
        <v>0.0170440251572327</v>
      </c>
    </row>
    <row r="36" spans="1:8" ht="15">
      <c r="A36" s="3">
        <v>0.504409911801763</v>
      </c>
      <c r="B36" s="4">
        <v>0.010335429769392</v>
      </c>
      <c r="C36" s="3">
        <v>0.499370012599747</v>
      </c>
      <c r="D36" s="4">
        <v>0.0114675052410901</v>
      </c>
      <c r="E36" s="3">
        <v>0.501889962200755</v>
      </c>
      <c r="F36" s="4">
        <v>0.0126205450733752</v>
      </c>
      <c r="G36" s="3">
        <v>0.503569928601427</v>
      </c>
      <c r="H36" s="4">
        <v>0.0158280922431865</v>
      </c>
    </row>
    <row r="37" spans="1:8" ht="15">
      <c r="A37" s="3">
        <v>0.599328013439731</v>
      </c>
      <c r="B37" s="4">
        <v>0.00895178197064989</v>
      </c>
      <c r="C37" s="3">
        <v>0.599328013439731</v>
      </c>
      <c r="D37" s="4">
        <v>0.010062893081761</v>
      </c>
      <c r="E37" s="3">
        <v>0.599328013439731</v>
      </c>
      <c r="F37" s="4">
        <v>0.0112159329140461</v>
      </c>
      <c r="G37" s="3">
        <v>0.599328013439731</v>
      </c>
      <c r="H37" s="4">
        <v>0.0144234800838574</v>
      </c>
    </row>
    <row r="38" spans="1:8" ht="15">
      <c r="A38" s="3">
        <v>0.70012599748005</v>
      </c>
      <c r="B38" s="4">
        <v>0.00748427672955974</v>
      </c>
      <c r="C38" s="3">
        <v>0.700965980680386</v>
      </c>
      <c r="D38" s="4">
        <v>0.00857442348008386</v>
      </c>
      <c r="E38" s="3">
        <v>0.703485930281394</v>
      </c>
      <c r="F38" s="4">
        <v>0.00964360587002096</v>
      </c>
      <c r="G38" s="3">
        <v>0.702645947081058</v>
      </c>
      <c r="H38" s="4">
        <v>0.0128930817610062</v>
      </c>
    </row>
    <row r="39" spans="1:8" ht="15">
      <c r="A39" s="3">
        <v>0.799664006719865</v>
      </c>
      <c r="B39" s="4">
        <v>0.0060377358490566</v>
      </c>
      <c r="C39" s="3">
        <v>0.799664006719865</v>
      </c>
      <c r="D39" s="4">
        <v>0.00714884696016771</v>
      </c>
      <c r="E39" s="3">
        <v>0.799664006719865</v>
      </c>
      <c r="F39" s="4">
        <v>0.00825995807127883</v>
      </c>
      <c r="G39" s="3">
        <v>0.799664006719865</v>
      </c>
      <c r="H39" s="4">
        <v>0.0114046121593291</v>
      </c>
    </row>
    <row r="40" spans="1:8" ht="15">
      <c r="A40" s="3">
        <v>0.910961780764384</v>
      </c>
      <c r="B40" s="4">
        <v>0.00471698113207547</v>
      </c>
      <c r="C40" s="3">
        <v>0.905921881562368</v>
      </c>
      <c r="D40" s="4">
        <v>0.00584905660377358</v>
      </c>
      <c r="E40" s="3">
        <v>0.905081898362032</v>
      </c>
      <c r="F40" s="4">
        <v>0.00689727463312369</v>
      </c>
      <c r="G40" s="3">
        <v>0.906761864762704</v>
      </c>
      <c r="H40" s="4">
        <v>0.00993710691823899</v>
      </c>
    </row>
    <row r="41" spans="1:8" ht="15.75" thickBot="1">
      <c r="A41" s="5">
        <v>0.998740025199495</v>
      </c>
      <c r="B41" s="6">
        <v>0.0039622641509434</v>
      </c>
      <c r="C41" s="5">
        <v>0.998740025199495</v>
      </c>
      <c r="D41" s="6">
        <v>0.00496855345911949</v>
      </c>
      <c r="E41" s="5">
        <v>0.998740025199495</v>
      </c>
      <c r="F41" s="6">
        <v>0.0059958071278826</v>
      </c>
      <c r="G41" s="5">
        <v>0.996640067198655</v>
      </c>
      <c r="H41" s="6">
        <v>0.00897274633123689</v>
      </c>
    </row>
    <row r="43" spans="2:7" ht="15">
      <c r="B43" s="9" t="s">
        <v>20</v>
      </c>
      <c r="C43">
        <f>Sheet1!B4</f>
        <v>0.3849001794597499</v>
      </c>
      <c r="D43" s="9" t="s">
        <v>22</v>
      </c>
      <c r="E43">
        <f>Sheet1!B17</f>
        <v>0.1694643612824409</v>
      </c>
      <c r="F43" s="9" t="s">
        <v>21</v>
      </c>
      <c r="G43">
        <f>Sheet1!B9</f>
        <v>0.46875</v>
      </c>
    </row>
    <row r="44" spans="2:6" ht="15">
      <c r="B44" s="9"/>
      <c r="D44" s="9"/>
      <c r="F44" s="9"/>
    </row>
    <row r="45" spans="2:7" ht="15">
      <c r="B45" s="9" t="s">
        <v>23</v>
      </c>
      <c r="C45" s="10" t="s">
        <v>27</v>
      </c>
      <c r="D45" s="9" t="s">
        <v>18</v>
      </c>
      <c r="E45" s="10" t="s">
        <v>26</v>
      </c>
      <c r="F45" s="9"/>
      <c r="G45" s="10" t="s">
        <v>25</v>
      </c>
    </row>
    <row r="46" spans="1:8" ht="15">
      <c r="A46" t="s">
        <v>6</v>
      </c>
      <c r="B46" s="9">
        <v>0</v>
      </c>
      <c r="C46">
        <f>cubic_spline(A3:A13,B3:B13,$C$43)</f>
        <v>0.01249958338141681</v>
      </c>
      <c r="D46" s="9">
        <v>0.4</v>
      </c>
      <c r="E46">
        <f>cubic_spline(B46:B49,C46:C49,$E$43)</f>
        <v>0.017057625450549938</v>
      </c>
      <c r="F46" s="9" t="s">
        <v>24</v>
      </c>
      <c r="G46" s="14">
        <f>cubic_spline(D46:D48,E46:E48,$G$43)</f>
        <v>0.016664534124641254</v>
      </c>
      <c r="H46" t="s">
        <v>40</v>
      </c>
    </row>
    <row r="47" spans="2:6" ht="15">
      <c r="B47" s="9">
        <v>0.2</v>
      </c>
      <c r="C47">
        <f>cubic_spline(C3:C13,D3:D13,$C$43)</f>
        <v>0.017888238060064746</v>
      </c>
      <c r="D47" s="9">
        <v>1</v>
      </c>
      <c r="E47">
        <f>cubic_spline(B52:B55,C52:C55,$E$43)</f>
        <v>0.013980849855480433</v>
      </c>
      <c r="F47" s="9"/>
    </row>
    <row r="48" spans="2:6" ht="15">
      <c r="B48" s="9">
        <v>0.4</v>
      </c>
      <c r="C48">
        <f>cubic_spline(E3:E13,F3:F13,$C$43)</f>
        <v>0.023451835817846583</v>
      </c>
      <c r="D48" s="9">
        <v>2.5</v>
      </c>
      <c r="E48">
        <f>cubic_spline(B58:B61,C58:C61,$E$43)</f>
        <v>0.012563384941534616</v>
      </c>
      <c r="F48" s="9"/>
    </row>
    <row r="49" spans="2:6" ht="15">
      <c r="B49" s="9">
        <v>1</v>
      </c>
      <c r="C49">
        <f>cubic_spline(G3:G13,H3:H13,$C$43)</f>
        <v>0.041273557566726814</v>
      </c>
      <c r="D49" s="9"/>
      <c r="F49" s="9"/>
    </row>
    <row r="50" spans="2:6" ht="15">
      <c r="B50" s="9"/>
      <c r="D50" s="9"/>
      <c r="F50" s="9"/>
    </row>
    <row r="51" spans="2:6" ht="15">
      <c r="B51" s="9" t="s">
        <v>23</v>
      </c>
      <c r="C51" s="10" t="s">
        <v>27</v>
      </c>
      <c r="D51" s="9"/>
      <c r="F51" s="9"/>
    </row>
    <row r="52" spans="1:6" ht="15">
      <c r="A52" t="s">
        <v>5</v>
      </c>
      <c r="B52" s="9">
        <v>0</v>
      </c>
      <c r="C52">
        <f>cubic_spline(A17:A27,B17:B27,$C$43)</f>
        <v>0.01202452115230134</v>
      </c>
      <c r="D52" s="9"/>
      <c r="F52" s="9"/>
    </row>
    <row r="53" spans="2:6" ht="15">
      <c r="B53" s="9">
        <v>0.2</v>
      </c>
      <c r="C53">
        <f>cubic_spline(C17:C27,D17:D27,$C$43)</f>
        <v>0.014382360236418413</v>
      </c>
      <c r="D53" s="9"/>
      <c r="F53" s="9"/>
    </row>
    <row r="54" spans="2:6" ht="15">
      <c r="B54" s="9">
        <v>0.4</v>
      </c>
      <c r="C54">
        <f>cubic_spline(E17:E27,F17:F27,$C$43)</f>
        <v>0.01733458078152795</v>
      </c>
      <c r="D54" s="9"/>
      <c r="F54" s="9"/>
    </row>
    <row r="55" spans="2:6" ht="15">
      <c r="B55" s="9">
        <v>1</v>
      </c>
      <c r="C55">
        <f>cubic_spline(G17:G27,H17:H27,$C$43)</f>
        <v>0.02429895297640477</v>
      </c>
      <c r="D55" s="9"/>
      <c r="F55" s="9"/>
    </row>
    <row r="56" spans="2:6" ht="15">
      <c r="B56" s="9"/>
      <c r="D56" s="9"/>
      <c r="F56" s="9"/>
    </row>
    <row r="57" spans="2:6" ht="15">
      <c r="B57" s="9" t="s">
        <v>23</v>
      </c>
      <c r="C57" s="10" t="s">
        <v>27</v>
      </c>
      <c r="D57" s="9"/>
      <c r="F57" s="9"/>
    </row>
    <row r="58" spans="1:6" ht="15">
      <c r="A58" t="s">
        <v>0</v>
      </c>
      <c r="B58" s="9">
        <v>0</v>
      </c>
      <c r="C58">
        <f>cubic_spline(A31:A41,B31:B41,$C$43)</f>
        <v>0.011706184302808441</v>
      </c>
      <c r="D58" s="9"/>
      <c r="F58" s="9"/>
    </row>
    <row r="59" spans="2:6" ht="15">
      <c r="B59" s="9">
        <v>0.2</v>
      </c>
      <c r="C59">
        <f>cubic_spline(C31:C41,D31:D41,$C$43)</f>
        <v>0.01273472848360733</v>
      </c>
      <c r="D59" s="9"/>
      <c r="F59" s="9"/>
    </row>
    <row r="60" spans="2:6" ht="15">
      <c r="B60" s="9">
        <v>0.4</v>
      </c>
      <c r="C60">
        <f>cubic_spline(E31:E41,F31:F41,$C$43)</f>
        <v>0.013974753743165041</v>
      </c>
      <c r="D60" s="9"/>
      <c r="F60" s="9"/>
    </row>
    <row r="61" spans="2:6" ht="15">
      <c r="B61" s="9">
        <v>1</v>
      </c>
      <c r="C61">
        <f>cubic_spline(G31:G41,H31:H41,$C$43)</f>
        <v>0.01720258584309442</v>
      </c>
      <c r="D61" s="9"/>
      <c r="F61" s="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Fugate</dc:creator>
  <cp:keywords/>
  <dc:description/>
  <cp:lastModifiedBy>Ken Fugate</cp:lastModifiedBy>
  <dcterms:created xsi:type="dcterms:W3CDTF">2022-02-28T16:38:29Z</dcterms:created>
  <dcterms:modified xsi:type="dcterms:W3CDTF">2022-03-02T14:18:30Z</dcterms:modified>
  <cp:category/>
  <cp:version/>
  <cp:contentType/>
  <cp:contentStatus/>
</cp:coreProperties>
</file>